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'Sheet1'!$A$2:$I$52</definedName>
  </definedNames>
  <calcPr fullCalcOnLoad="1"/>
</workbook>
</file>

<file path=xl/sharedStrings.xml><?xml version="1.0" encoding="utf-8"?>
<sst xmlns="http://schemas.openxmlformats.org/spreadsheetml/2006/main" count="48" uniqueCount="44">
  <si>
    <t>Cash Flow Analysis</t>
  </si>
  <si>
    <t>Lease Revenue</t>
  </si>
  <si>
    <t>Total</t>
  </si>
  <si>
    <t>Vacancy</t>
  </si>
  <si>
    <t>Operating Expenses</t>
  </si>
  <si>
    <t>Real Estate Taxes</t>
  </si>
  <si>
    <t>Insurance</t>
  </si>
  <si>
    <t>Legal &amp; Accounting</t>
  </si>
  <si>
    <t>Utilities</t>
  </si>
  <si>
    <t>Maintenance &amp; Repairs</t>
  </si>
  <si>
    <t>Trash</t>
  </si>
  <si>
    <t>Management Fee</t>
  </si>
  <si>
    <t>TOTAL EXPENSES</t>
  </si>
  <si>
    <t xml:space="preserve"> </t>
  </si>
  <si>
    <t>Cash Flow for Debt Service</t>
  </si>
  <si>
    <t>Obligation</t>
  </si>
  <si>
    <t>Rate</t>
  </si>
  <si>
    <t>Payment</t>
  </si>
  <si>
    <t>Total Annual Debt Service</t>
  </si>
  <si>
    <t>Debt Service</t>
  </si>
  <si>
    <t>Cash Flow Margin</t>
  </si>
  <si>
    <t>Debt Coverage Ratio</t>
  </si>
  <si>
    <t>% of Revenue</t>
  </si>
  <si>
    <t>Net Revenue</t>
  </si>
  <si>
    <r>
      <t xml:space="preserve">Note:  Only fill in </t>
    </r>
    <r>
      <rPr>
        <sz val="10"/>
        <color indexed="10"/>
        <rFont val="Arial"/>
        <family val="2"/>
      </rPr>
      <t>"red"</t>
    </r>
    <r>
      <rPr>
        <sz val="10"/>
        <rFont val="Arial"/>
        <family val="0"/>
      </rPr>
      <t xml:space="preserve"> cells.  Others have formulas in them.</t>
    </r>
  </si>
  <si>
    <t>Borrower:</t>
  </si>
  <si>
    <t>Date:</t>
  </si>
  <si>
    <t>Establishing Market Value</t>
  </si>
  <si>
    <t>Using Cap Rate of</t>
  </si>
  <si>
    <t>Estimated Market Value</t>
  </si>
  <si>
    <t>Loan to Value</t>
  </si>
  <si>
    <t>Per Unit Cost - Loan Amount</t>
  </si>
  <si>
    <t>Per Unit Cost - Market Value</t>
  </si>
  <si>
    <t>Income Property</t>
  </si>
  <si>
    <t>Property:</t>
  </si>
  <si>
    <t>Terms (yrs)</t>
  </si>
  <si>
    <t>Units</t>
  </si>
  <si>
    <t>Monthly Rent</t>
  </si>
  <si>
    <t>Projected</t>
  </si>
  <si>
    <t>Annual</t>
  </si>
  <si>
    <t>Miscellaneous</t>
  </si>
  <si>
    <t>Lawn Care</t>
  </si>
  <si>
    <t>Reserves for Replacement</t>
  </si>
  <si>
    <t>Years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</si>
</sst>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</numFmts>
  <fonts count="7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9" fontId="0" fillId="0" borderId="0" xfId="0" applyNumberFormat="1" applyBorder="1" applyAlignment="1">
      <alignment horizontal="right"/>
    </xf>
    <xf numFmtId="9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right"/>
    </xf>
    <xf numFmtId="10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9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right"/>
    </xf>
    <xf numFmtId="3" fontId="0" fillId="0" borderId="5" xfId="0" applyNumberFormat="1" applyBorder="1" applyAlignment="1">
      <alignment/>
    </xf>
    <xf numFmtId="3" fontId="4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right"/>
    </xf>
    <xf numFmtId="0" fontId="0" fillId="0" borderId="7" xfId="0" applyFont="1" applyBorder="1" applyAlignment="1">
      <alignment/>
    </xf>
    <xf numFmtId="3" fontId="0" fillId="0" borderId="8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 horizontal="center"/>
    </xf>
    <xf numFmtId="3" fontId="1" fillId="0" borderId="5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9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3" fillId="0" borderId="5" xfId="0" applyFont="1" applyBorder="1" applyAlignment="1">
      <alignment/>
    </xf>
    <xf numFmtId="3" fontId="5" fillId="0" borderId="5" xfId="0" applyNumberFormat="1" applyFont="1" applyBorder="1" applyAlignment="1">
      <alignment/>
    </xf>
    <xf numFmtId="2" fontId="0" fillId="0" borderId="8" xfId="0" applyNumberFormat="1" applyBorder="1" applyAlignment="1">
      <alignment/>
    </xf>
    <xf numFmtId="9" fontId="0" fillId="0" borderId="5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1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37" fontId="1" fillId="0" borderId="0" xfId="0" applyNumberFormat="1" applyFont="1" applyBorder="1" applyAlignment="1">
      <alignment/>
    </xf>
    <xf numFmtId="37" fontId="3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2" fontId="0" fillId="0" borderId="7" xfId="0" applyNumberFormat="1" applyBorder="1" applyAlignment="1">
      <alignment/>
    </xf>
    <xf numFmtId="9" fontId="0" fillId="0" borderId="7" xfId="0" applyNumberFormat="1" applyBorder="1" applyAlignment="1">
      <alignment/>
    </xf>
    <xf numFmtId="37" fontId="0" fillId="0" borderId="4" xfId="0" applyNumberFormat="1" applyBorder="1" applyAlignment="1">
      <alignment/>
    </xf>
    <xf numFmtId="37" fontId="0" fillId="0" borderId="5" xfId="0" applyNumberFormat="1" applyBorder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">
      <selection activeCell="A2" sqref="A2:H2"/>
    </sheetView>
  </sheetViews>
  <sheetFormatPr defaultColWidth="9.140625" defaultRowHeight="12.75"/>
  <cols>
    <col min="1" max="1" width="11.140625" style="0" customWidth="1"/>
    <col min="3" max="3" width="11.421875" style="0" customWidth="1"/>
    <col min="4" max="4" width="9.57421875" style="0" customWidth="1"/>
    <col min="8" max="8" width="10.140625" style="0" bestFit="1" customWidth="1"/>
  </cols>
  <sheetData>
    <row r="1" ht="12.75">
      <c r="A1" t="s">
        <v>24</v>
      </c>
    </row>
    <row r="2" spans="1:8" ht="12.75">
      <c r="A2" s="66" t="s">
        <v>0</v>
      </c>
      <c r="B2" s="66"/>
      <c r="C2" s="66"/>
      <c r="D2" s="66"/>
      <c r="E2" s="66"/>
      <c r="F2" s="66"/>
      <c r="G2" s="66"/>
      <c r="H2" s="66"/>
    </row>
    <row r="3" spans="1:8" ht="12.75">
      <c r="A3" s="66" t="s">
        <v>33</v>
      </c>
      <c r="B3" s="66"/>
      <c r="C3" s="66"/>
      <c r="D3" s="66"/>
      <c r="E3" s="66"/>
      <c r="F3" s="66"/>
      <c r="G3" s="66"/>
      <c r="H3" s="66"/>
    </row>
    <row r="4" spans="1:8" ht="12.75">
      <c r="A4" s="12"/>
      <c r="B4" s="12"/>
      <c r="C4" s="12"/>
      <c r="D4" s="12"/>
      <c r="E4" s="12"/>
      <c r="F4" s="12"/>
      <c r="G4" s="12"/>
      <c r="H4" s="12"/>
    </row>
    <row r="5" spans="1:8" ht="12.75">
      <c r="A5" s="13" t="s">
        <v>25</v>
      </c>
      <c r="B5" s="13"/>
      <c r="G5" s="13" t="s">
        <v>26</v>
      </c>
      <c r="H5" s="52">
        <v>0</v>
      </c>
    </row>
    <row r="6" spans="1:8" ht="13.5" thickBot="1">
      <c r="A6" t="s">
        <v>34</v>
      </c>
      <c r="H6" s="14"/>
    </row>
    <row r="7" spans="1:8" ht="13.5" thickTop="1">
      <c r="A7" s="17" t="s">
        <v>1</v>
      </c>
      <c r="B7" s="18"/>
      <c r="C7" s="19"/>
      <c r="D7" s="19"/>
      <c r="E7" s="20"/>
      <c r="F7" s="31"/>
      <c r="G7" s="19"/>
      <c r="H7" s="20"/>
    </row>
    <row r="8" spans="1:8" ht="12.75">
      <c r="A8" s="21"/>
      <c r="B8" s="1"/>
      <c r="C8" s="1"/>
      <c r="D8" s="1"/>
      <c r="E8" s="32" t="s">
        <v>38</v>
      </c>
      <c r="F8" s="63" t="s">
        <v>43</v>
      </c>
      <c r="G8" s="64"/>
      <c r="H8" s="65"/>
    </row>
    <row r="9" spans="1:8" ht="12.75">
      <c r="A9" s="21"/>
      <c r="B9" s="2" t="s">
        <v>36</v>
      </c>
      <c r="C9" s="2" t="s">
        <v>37</v>
      </c>
      <c r="D9" s="1"/>
      <c r="E9" s="32" t="s">
        <v>39</v>
      </c>
      <c r="F9" s="21">
        <v>2004</v>
      </c>
      <c r="G9" s="1">
        <v>2003</v>
      </c>
      <c r="H9" s="22">
        <v>2002</v>
      </c>
    </row>
    <row r="10" spans="1:8" ht="12.75">
      <c r="A10" s="21"/>
      <c r="B10" s="1"/>
      <c r="C10" s="1"/>
      <c r="D10" s="1"/>
      <c r="E10" s="22"/>
      <c r="F10" s="21"/>
      <c r="G10" s="1"/>
      <c r="H10" s="22"/>
    </row>
    <row r="11" spans="1:8" ht="12.75">
      <c r="A11" s="21">
        <v>1</v>
      </c>
      <c r="B11" s="3">
        <v>1</v>
      </c>
      <c r="C11" s="4">
        <v>995</v>
      </c>
      <c r="D11" s="1"/>
      <c r="E11" s="24">
        <f>B11*C11*12</f>
        <v>11940</v>
      </c>
      <c r="F11" s="61">
        <v>0</v>
      </c>
      <c r="G11" s="4">
        <v>0</v>
      </c>
      <c r="H11" s="33">
        <v>0</v>
      </c>
    </row>
    <row r="12" spans="1:8" ht="12.75">
      <c r="A12" s="21">
        <v>2</v>
      </c>
      <c r="B12" s="3">
        <v>0</v>
      </c>
      <c r="C12" s="4">
        <v>0</v>
      </c>
      <c r="D12" s="1"/>
      <c r="E12" s="24">
        <f>B12*C12*12</f>
        <v>0</v>
      </c>
      <c r="F12" s="61">
        <v>0</v>
      </c>
      <c r="G12" s="4">
        <v>0</v>
      </c>
      <c r="H12" s="33">
        <v>0</v>
      </c>
    </row>
    <row r="13" spans="1:8" ht="12.75">
      <c r="A13" s="21">
        <v>3</v>
      </c>
      <c r="B13" s="3">
        <v>0</v>
      </c>
      <c r="C13" s="4">
        <v>0</v>
      </c>
      <c r="D13" s="1"/>
      <c r="E13" s="24">
        <f>B13*C13*12</f>
        <v>0</v>
      </c>
      <c r="F13" s="61">
        <v>0</v>
      </c>
      <c r="G13" s="4">
        <v>0</v>
      </c>
      <c r="H13" s="33">
        <v>0</v>
      </c>
    </row>
    <row r="14" spans="1:8" ht="12.75">
      <c r="A14" s="21">
        <v>4</v>
      </c>
      <c r="B14" s="6">
        <v>0</v>
      </c>
      <c r="C14" s="7">
        <v>0</v>
      </c>
      <c r="D14" s="1"/>
      <c r="E14" s="24">
        <f>B14*C14*12</f>
        <v>0</v>
      </c>
      <c r="F14" s="62">
        <v>0</v>
      </c>
      <c r="G14" s="7">
        <v>0</v>
      </c>
      <c r="H14" s="34">
        <v>0</v>
      </c>
    </row>
    <row r="15" spans="1:8" ht="12.75">
      <c r="A15" s="21" t="s">
        <v>2</v>
      </c>
      <c r="B15" s="1">
        <f>SUM(B11:B14)</f>
        <v>1</v>
      </c>
      <c r="C15" s="5">
        <f>SUM(C11:C14)</f>
        <v>995</v>
      </c>
      <c r="D15" s="1"/>
      <c r="E15" s="24">
        <f>SUM(E11:E14)</f>
        <v>11940</v>
      </c>
      <c r="F15" s="5">
        <f>SUM(F11:F14)</f>
        <v>0</v>
      </c>
      <c r="G15" s="5">
        <f>SUM(G11:G14)</f>
        <v>0</v>
      </c>
      <c r="H15" s="24">
        <f>SUM(H11:H14)</f>
        <v>0</v>
      </c>
    </row>
    <row r="16" spans="1:8" ht="12.75">
      <c r="A16" s="21"/>
      <c r="B16" s="1" t="s">
        <v>13</v>
      </c>
      <c r="C16" s="8" t="s">
        <v>3</v>
      </c>
      <c r="D16" s="9">
        <v>0.05</v>
      </c>
      <c r="E16" s="25">
        <f>E15*D16</f>
        <v>597</v>
      </c>
      <c r="F16" s="5">
        <v>0</v>
      </c>
      <c r="G16" s="5">
        <v>0</v>
      </c>
      <c r="H16" s="24">
        <v>0</v>
      </c>
    </row>
    <row r="17" spans="1:8" ht="13.5" thickBot="1">
      <c r="A17" s="26"/>
      <c r="B17" s="27"/>
      <c r="C17" s="28" t="s">
        <v>23</v>
      </c>
      <c r="D17" s="29"/>
      <c r="E17" s="30">
        <f>E15-E16</f>
        <v>11343</v>
      </c>
      <c r="F17" s="35">
        <f>F15-F16</f>
        <v>0</v>
      </c>
      <c r="G17" s="35">
        <f>G15-G16</f>
        <v>0</v>
      </c>
      <c r="H17" s="30">
        <f>H15-H16</f>
        <v>0</v>
      </c>
    </row>
    <row r="18" ht="14.25" thickBot="1" thickTop="1"/>
    <row r="19" spans="1:8" ht="13.5" thickTop="1">
      <c r="A19" s="17" t="s">
        <v>4</v>
      </c>
      <c r="B19" s="18"/>
      <c r="C19" s="19"/>
      <c r="D19" s="19"/>
      <c r="E19" s="20"/>
      <c r="F19" s="31"/>
      <c r="G19" s="19"/>
      <c r="H19" s="20"/>
    </row>
    <row r="20" spans="1:8" ht="12.75">
      <c r="A20" s="21"/>
      <c r="B20" s="1"/>
      <c r="C20" s="1"/>
      <c r="D20" s="1"/>
      <c r="E20" s="22"/>
      <c r="F20" s="21"/>
      <c r="G20" s="1"/>
      <c r="H20" s="22"/>
    </row>
    <row r="21" spans="1:8" ht="12.75">
      <c r="A21" s="21"/>
      <c r="B21" s="1" t="s">
        <v>5</v>
      </c>
      <c r="C21" s="1"/>
      <c r="D21" s="1"/>
      <c r="E21" s="33">
        <v>2000</v>
      </c>
      <c r="F21" s="4">
        <v>0</v>
      </c>
      <c r="G21" s="4">
        <v>0</v>
      </c>
      <c r="H21" s="33">
        <v>0</v>
      </c>
    </row>
    <row r="22" spans="1:8" ht="12.75">
      <c r="A22" s="21"/>
      <c r="B22" s="1" t="s">
        <v>6</v>
      </c>
      <c r="C22" s="1"/>
      <c r="D22" s="1"/>
      <c r="E22" s="33">
        <v>340</v>
      </c>
      <c r="F22" s="4">
        <v>0</v>
      </c>
      <c r="G22" s="4">
        <v>0</v>
      </c>
      <c r="H22" s="33">
        <v>0</v>
      </c>
    </row>
    <row r="23" spans="1:8" ht="12.75">
      <c r="A23" s="21"/>
      <c r="B23" s="1" t="s">
        <v>7</v>
      </c>
      <c r="C23" s="1"/>
      <c r="D23" s="1"/>
      <c r="E23" s="33">
        <v>0</v>
      </c>
      <c r="F23" s="4">
        <v>0</v>
      </c>
      <c r="G23" s="4">
        <v>0</v>
      </c>
      <c r="H23" s="33">
        <v>0</v>
      </c>
    </row>
    <row r="24" spans="1:8" ht="12.75">
      <c r="A24" s="21"/>
      <c r="B24" s="1" t="s">
        <v>8</v>
      </c>
      <c r="C24" s="1"/>
      <c r="D24" s="1"/>
      <c r="E24" s="33">
        <v>0</v>
      </c>
      <c r="F24" s="4">
        <v>0</v>
      </c>
      <c r="G24" s="4">
        <v>0</v>
      </c>
      <c r="H24" s="33">
        <v>0</v>
      </c>
    </row>
    <row r="25" spans="1:8" ht="12.75">
      <c r="A25" s="21"/>
      <c r="B25" s="1" t="s">
        <v>9</v>
      </c>
      <c r="C25" s="1"/>
      <c r="D25" s="1"/>
      <c r="E25" s="33">
        <v>597</v>
      </c>
      <c r="F25" s="4">
        <v>0</v>
      </c>
      <c r="G25" s="4">
        <v>0</v>
      </c>
      <c r="H25" s="33">
        <v>0</v>
      </c>
    </row>
    <row r="26" spans="1:8" ht="12.75">
      <c r="A26" s="21"/>
      <c r="B26" s="1" t="s">
        <v>41</v>
      </c>
      <c r="C26" s="1"/>
      <c r="D26" s="1"/>
      <c r="E26" s="33">
        <v>0</v>
      </c>
      <c r="F26" s="4">
        <v>0</v>
      </c>
      <c r="G26" s="4">
        <v>0</v>
      </c>
      <c r="H26" s="33">
        <v>0</v>
      </c>
    </row>
    <row r="27" spans="1:8" ht="12.75">
      <c r="A27" s="21"/>
      <c r="B27" s="1" t="s">
        <v>10</v>
      </c>
      <c r="C27" s="1"/>
      <c r="D27" s="1"/>
      <c r="E27" s="33">
        <v>0</v>
      </c>
      <c r="F27" s="4">
        <v>0</v>
      </c>
      <c r="G27" s="4">
        <v>0</v>
      </c>
      <c r="H27" s="33">
        <v>0</v>
      </c>
    </row>
    <row r="28" spans="1:8" ht="12.75">
      <c r="A28" s="21"/>
      <c r="B28" s="1" t="s">
        <v>42</v>
      </c>
      <c r="C28" s="1"/>
      <c r="D28" s="1"/>
      <c r="E28" s="33">
        <v>597</v>
      </c>
      <c r="F28" s="4">
        <v>0</v>
      </c>
      <c r="G28" s="4">
        <v>0</v>
      </c>
      <c r="H28" s="33">
        <v>0</v>
      </c>
    </row>
    <row r="29" spans="1:8" ht="12.75">
      <c r="A29" s="21"/>
      <c r="B29" s="1" t="s">
        <v>40</v>
      </c>
      <c r="C29" s="1"/>
      <c r="D29" s="1"/>
      <c r="E29" s="33">
        <v>0</v>
      </c>
      <c r="F29" s="4">
        <v>0</v>
      </c>
      <c r="G29" s="4">
        <v>0</v>
      </c>
      <c r="H29" s="33">
        <v>0</v>
      </c>
    </row>
    <row r="30" spans="1:8" ht="12.75">
      <c r="A30" s="21"/>
      <c r="B30" s="1" t="s">
        <v>11</v>
      </c>
      <c r="C30" s="1"/>
      <c r="D30" s="1"/>
      <c r="E30" s="34">
        <v>0</v>
      </c>
      <c r="F30" s="7">
        <v>0</v>
      </c>
      <c r="G30" s="7">
        <v>0</v>
      </c>
      <c r="H30" s="34">
        <v>0</v>
      </c>
    </row>
    <row r="31" spans="1:8" ht="12.75">
      <c r="A31" s="21"/>
      <c r="B31" s="1" t="s">
        <v>12</v>
      </c>
      <c r="C31" s="1"/>
      <c r="D31" s="1" t="s">
        <v>13</v>
      </c>
      <c r="E31" s="24">
        <f>SUM(E21:E30)</f>
        <v>3534</v>
      </c>
      <c r="F31" s="10">
        <f>SUM(F21:F30)</f>
        <v>0</v>
      </c>
      <c r="G31" s="10">
        <f>SUM(G21:G30)</f>
        <v>0</v>
      </c>
      <c r="H31" s="24">
        <f>SUM(H21:H30)</f>
        <v>0</v>
      </c>
    </row>
    <row r="32" spans="1:8" ht="13.5" thickBot="1">
      <c r="A32" s="26"/>
      <c r="B32" s="27" t="s">
        <v>22</v>
      </c>
      <c r="C32" s="27"/>
      <c r="D32" s="27"/>
      <c r="E32" s="36">
        <f>E31/E17</f>
        <v>0.31155778894472363</v>
      </c>
      <c r="F32" s="57" t="e">
        <f>F31/F17</f>
        <v>#DIV/0!</v>
      </c>
      <c r="G32" s="57" t="e">
        <f>G31/G17</f>
        <v>#DIV/0!</v>
      </c>
      <c r="H32" s="37" t="e">
        <f>H31/H17</f>
        <v>#DIV/0!</v>
      </c>
    </row>
    <row r="33" ht="14.25" thickBot="1" thickTop="1"/>
    <row r="34" spans="1:8" ht="14.25" thickBot="1" thickTop="1">
      <c r="A34" s="38" t="s">
        <v>14</v>
      </c>
      <c r="B34" s="39"/>
      <c r="C34" s="39"/>
      <c r="D34" s="40"/>
      <c r="E34" s="41">
        <f>E17-E31</f>
        <v>7809</v>
      </c>
      <c r="F34" s="41">
        <f>F17-F31</f>
        <v>0</v>
      </c>
      <c r="G34" s="41">
        <f>G17-G31</f>
        <v>0</v>
      </c>
      <c r="H34" s="42">
        <f>H17-H31</f>
        <v>0</v>
      </c>
    </row>
    <row r="35" ht="14.25" thickBot="1" thickTop="1"/>
    <row r="36" spans="1:8" ht="13.5" thickTop="1">
      <c r="A36" s="17" t="s">
        <v>19</v>
      </c>
      <c r="B36" s="18"/>
      <c r="C36" s="19"/>
      <c r="D36" s="19"/>
      <c r="E36" s="20"/>
      <c r="F36" s="19"/>
      <c r="G36" s="19"/>
      <c r="H36" s="20"/>
    </row>
    <row r="37" spans="1:8" ht="12.75">
      <c r="A37" s="21"/>
      <c r="B37" s="2" t="s">
        <v>15</v>
      </c>
      <c r="C37" s="16" t="s">
        <v>16</v>
      </c>
      <c r="D37" s="16" t="s">
        <v>35</v>
      </c>
      <c r="E37" s="23" t="s">
        <v>17</v>
      </c>
      <c r="F37" s="2" t="s">
        <v>17</v>
      </c>
      <c r="G37" s="2" t="s">
        <v>17</v>
      </c>
      <c r="H37" s="23" t="s">
        <v>17</v>
      </c>
    </row>
    <row r="38" spans="1:8" ht="12.75">
      <c r="A38" s="21">
        <v>1</v>
      </c>
      <c r="B38" s="4">
        <v>82450</v>
      </c>
      <c r="C38" s="50">
        <v>0.0725</v>
      </c>
      <c r="D38" s="51">
        <v>300</v>
      </c>
      <c r="E38" s="45">
        <f>PMT(C38/12,D38,B38)*(-1)</f>
        <v>595.9542594481128</v>
      </c>
      <c r="F38" s="53">
        <v>0</v>
      </c>
      <c r="G38" s="53">
        <v>0</v>
      </c>
      <c r="H38" s="43">
        <v>0</v>
      </c>
    </row>
    <row r="39" spans="1:8" ht="12.75">
      <c r="A39" s="21">
        <v>2</v>
      </c>
      <c r="B39" s="4">
        <v>0</v>
      </c>
      <c r="C39" s="50">
        <v>0</v>
      </c>
      <c r="D39" s="51">
        <v>0</v>
      </c>
      <c r="E39" s="45" t="e">
        <f>PMT(C39/12,D39,B39)*-1</f>
        <v>#DIV/0!</v>
      </c>
      <c r="F39" s="53">
        <v>0</v>
      </c>
      <c r="G39" s="53">
        <v>0</v>
      </c>
      <c r="H39" s="43">
        <v>0</v>
      </c>
    </row>
    <row r="40" spans="1:8" ht="12.75">
      <c r="A40" s="21">
        <v>3</v>
      </c>
      <c r="B40" s="4">
        <v>0</v>
      </c>
      <c r="C40" s="50">
        <v>0</v>
      </c>
      <c r="D40" s="51">
        <v>0</v>
      </c>
      <c r="E40" s="45" t="e">
        <f>PMT(C40/12,D40,B40)*-1</f>
        <v>#DIV/0!</v>
      </c>
      <c r="F40" s="53">
        <v>0</v>
      </c>
      <c r="G40" s="53">
        <v>0</v>
      </c>
      <c r="H40" s="43">
        <v>0</v>
      </c>
    </row>
    <row r="41" spans="1:8" ht="12.75">
      <c r="A41" s="21">
        <v>4</v>
      </c>
      <c r="B41" s="4">
        <v>0</v>
      </c>
      <c r="C41" s="50">
        <v>0</v>
      </c>
      <c r="D41" s="51">
        <v>0</v>
      </c>
      <c r="E41" s="45" t="e">
        <f>PMT(C41/12,D41,B41)*-1</f>
        <v>#DIV/0!</v>
      </c>
      <c r="F41" s="54">
        <v>0</v>
      </c>
      <c r="G41" s="54">
        <v>0</v>
      </c>
      <c r="H41" s="44">
        <v>0</v>
      </c>
    </row>
    <row r="42" spans="1:8" ht="12.75">
      <c r="A42" s="21"/>
      <c r="B42" s="1" t="s">
        <v>18</v>
      </c>
      <c r="C42" s="1"/>
      <c r="D42" s="1"/>
      <c r="E42" s="24">
        <f>SUMIF(E38:E41,"&gt;0")*12</f>
        <v>7151.451113377354</v>
      </c>
      <c r="F42" s="55">
        <f>SUM(F38:F41)*12</f>
        <v>0</v>
      </c>
      <c r="G42" s="55">
        <f>SUM(G38:G41)*12</f>
        <v>0</v>
      </c>
      <c r="H42" s="24">
        <f>SUM(H38:H41)*12</f>
        <v>0</v>
      </c>
    </row>
    <row r="43" spans="1:8" ht="12.75">
      <c r="A43" s="21"/>
      <c r="B43" s="1" t="s">
        <v>20</v>
      </c>
      <c r="C43" s="1"/>
      <c r="D43" s="1"/>
      <c r="E43" s="24">
        <f>E34-E42</f>
        <v>657.548886622646</v>
      </c>
      <c r="F43" s="58">
        <f>F34-F42</f>
        <v>0</v>
      </c>
      <c r="G43" s="55">
        <f>G34-G42</f>
        <v>0</v>
      </c>
      <c r="H43" s="59">
        <f>H34-H42</f>
        <v>0</v>
      </c>
    </row>
    <row r="44" spans="1:8" ht="13.5" thickBot="1">
      <c r="A44" s="26"/>
      <c r="B44" s="27" t="s">
        <v>21</v>
      </c>
      <c r="C44" s="27"/>
      <c r="D44" s="27"/>
      <c r="E44" s="46">
        <f>E34/E42</f>
        <v>1.0919462184944044</v>
      </c>
      <c r="F44" s="56" t="e">
        <f>F34/F42</f>
        <v>#DIV/0!</v>
      </c>
      <c r="G44" s="56" t="e">
        <f>G34/G42</f>
        <v>#DIV/0!</v>
      </c>
      <c r="H44" s="46" t="e">
        <f>H34/H42</f>
        <v>#DIV/0!</v>
      </c>
    </row>
    <row r="45" ht="14.25" thickBot="1" thickTop="1"/>
    <row r="46" spans="1:8" ht="13.5" thickTop="1">
      <c r="A46" s="17" t="s">
        <v>27</v>
      </c>
      <c r="B46" s="18"/>
      <c r="C46" s="18"/>
      <c r="D46" s="19"/>
      <c r="E46" s="20"/>
      <c r="F46" s="19"/>
      <c r="G46" s="19"/>
      <c r="H46" s="20"/>
    </row>
    <row r="47" spans="1:8" ht="12.75">
      <c r="A47" s="21"/>
      <c r="B47" s="1"/>
      <c r="C47" s="1"/>
      <c r="D47" s="1"/>
      <c r="E47" s="22"/>
      <c r="F47" s="1"/>
      <c r="G47" s="1"/>
      <c r="H47" s="22"/>
    </row>
    <row r="48" spans="1:8" s="1" customFormat="1" ht="12.75">
      <c r="A48" s="21" t="s">
        <v>28</v>
      </c>
      <c r="C48" s="11">
        <v>0.08</v>
      </c>
      <c r="E48" s="22"/>
      <c r="H48" s="22"/>
    </row>
    <row r="49" spans="1:8" s="1" customFormat="1" ht="12.75">
      <c r="A49" s="21"/>
      <c r="B49" s="1" t="s">
        <v>29</v>
      </c>
      <c r="E49" s="24">
        <f>E34/C48</f>
        <v>97612.5</v>
      </c>
      <c r="F49" s="5">
        <f>F34/C48</f>
        <v>0</v>
      </c>
      <c r="G49" s="5">
        <f>G34/C48</f>
        <v>0</v>
      </c>
      <c r="H49" s="24">
        <f>H34/C48</f>
        <v>0</v>
      </c>
    </row>
    <row r="50" spans="1:8" ht="12.75">
      <c r="A50" s="21"/>
      <c r="B50" s="1" t="s">
        <v>30</v>
      </c>
      <c r="C50" s="1"/>
      <c r="D50" s="1"/>
      <c r="E50" s="47">
        <f>B38/E49</f>
        <v>0.8446664105519273</v>
      </c>
      <c r="F50" s="15" t="e">
        <f>B38/F49</f>
        <v>#DIV/0!</v>
      </c>
      <c r="G50" s="15" t="e">
        <f>B38/G49</f>
        <v>#DIV/0!</v>
      </c>
      <c r="H50" s="47" t="e">
        <f>B38/H49</f>
        <v>#DIV/0!</v>
      </c>
    </row>
    <row r="51" spans="1:8" ht="12.75">
      <c r="A51" s="21"/>
      <c r="B51" s="1" t="s">
        <v>31</v>
      </c>
      <c r="C51" s="1"/>
      <c r="D51" s="1"/>
      <c r="E51" s="24">
        <f>B38/B15</f>
        <v>82450</v>
      </c>
      <c r="F51" s="60">
        <f>B38/B15</f>
        <v>82450</v>
      </c>
      <c r="G51" s="5">
        <f>B38/B15</f>
        <v>82450</v>
      </c>
      <c r="H51" s="24">
        <f>B38/B15</f>
        <v>82450</v>
      </c>
    </row>
    <row r="52" spans="1:8" ht="13.5" thickBot="1">
      <c r="A52" s="26"/>
      <c r="B52" s="27" t="s">
        <v>32</v>
      </c>
      <c r="C52" s="27"/>
      <c r="D52" s="27"/>
      <c r="E52" s="49">
        <f>E49/B15</f>
        <v>97612.5</v>
      </c>
      <c r="F52" s="26">
        <f>F49/B15</f>
        <v>0</v>
      </c>
      <c r="G52" s="48">
        <f>G49/B15</f>
        <v>0</v>
      </c>
      <c r="H52" s="49">
        <f>H49/B15</f>
        <v>0</v>
      </c>
    </row>
    <row r="53" ht="13.5" thickTop="1"/>
  </sheetData>
  <mergeCells count="3">
    <mergeCell ref="F8:H8"/>
    <mergeCell ref="A2:H2"/>
    <mergeCell ref="A3:H3"/>
  </mergeCells>
  <printOptions/>
  <pageMargins left="0.75" right="0.75" top="0.5" bottom="1" header="0.5" footer="0.5"/>
  <pageSetup horizontalDpi="600" verticalDpi="600" orientation="portrait" r:id="rId1"/>
  <headerFooter alignWithMargins="0">
    <oddFooter>&amp;L&amp;8G:\cashflow.ren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Associated Banc-Corp Services,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BRKFD_Train04</dc:creator>
  <cp:keywords/>
  <dc:description/>
  <cp:lastModifiedBy>Aaron Gallagher</cp:lastModifiedBy>
  <cp:lastPrinted>2005-05-25T16:34:06Z</cp:lastPrinted>
  <dcterms:created xsi:type="dcterms:W3CDTF">1999-04-22T18:42:49Z</dcterms:created>
  <dcterms:modified xsi:type="dcterms:W3CDTF">2007-03-23T22:43:07Z</dcterms:modified>
  <cp:category/>
  <cp:version/>
  <cp:contentType/>
  <cp:contentStatus/>
</cp:coreProperties>
</file>